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isai" sheetId="1" r:id="rId1"/>
  </sheets>
  <definedNames>
    <definedName name="_xlnm.Print_Area" localSheetId="0">'isai'!$A$1:$N$184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<sst xmlns="http://schemas.openxmlformats.org/spreadsheetml/2006/main" count="425" uniqueCount="374">
  <si>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</si>
  <si>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</si>
  <si>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</si>
  <si>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</si>
  <si>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</si>
  <si>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</si>
  <si>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</si>
  <si>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</si>
  <si>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</si>
  <si>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</si>
  <si>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</si>
  <si>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</si>
  <si>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</si>
  <si>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</si>
  <si>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</si>
  <si>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</si>
  <si>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</si>
  <si>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</si>
  <si>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</si>
  <si>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</si>
  <si>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</si>
  <si>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</si>
  <si>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</si>
  <si>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</si>
  <si>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</si>
  <si>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</si>
  <si>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</si>
  <si>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</si>
  <si>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</si>
  <si>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</si>
  <si>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</si>
  <si>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</si>
  <si>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</si>
  <si>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</si>
  <si>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</si>
  <si>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</si>
  <si>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</si>
  <si>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</si>
  <si>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</si>
  <si>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</si>
  <si>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</si>
  <si>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</si>
  <si>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</si>
  <si>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</si>
  <si>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</si>
  <si>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</si>
  <si>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</si>
  <si>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</si>
  <si>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</si>
  <si>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</si>
  <si>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</si>
  <si>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</si>
  <si>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</si>
  <si>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</si>
  <si>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</si>
  <si>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</si>
  <si>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</si>
  <si>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</si>
  <si>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</si>
  <si>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</si>
  <si>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</si>
  <si>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</si>
  <si>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</si>
  <si>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</si>
  <si>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</si>
  <si>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</si>
  <si>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</si>
  <si>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</si>
  <si>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</si>
  <si>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</si>
  <si>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</si>
  <si>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</si>
  <si>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</si>
  <si>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</si>
  <si>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</si>
  <si>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</si>
  <si>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</si>
  <si>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</si>
  <si>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</si>
  <si>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</si>
  <si>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</si>
  <si>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</si>
  <si>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</si>
  <si>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</si>
  <si>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</si>
  <si>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</si>
  <si>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</si>
  <si>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</si>
  <si>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</si>
  <si>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</si>
  <si>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</si>
  <si>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</si>
  <si>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</si>
  <si>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</si>
  <si>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</si>
  <si>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</si>
  <si>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</si>
  <si>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</si>
  <si>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</si>
  <si>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</si>
  <si>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</si>
  <si>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</si>
  <si>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</si>
  <si>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</si>
  <si>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</si>
  <si>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</si>
  <si>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</si>
  <si>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</si>
  <si>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</si>
  <si>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</si>
  <si>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</si>
  <si>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</si>
  <si>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</si>
  <si>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</si>
  <si>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</si>
  <si>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</si>
  <si>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</si>
  <si>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</si>
  <si>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</si>
  <si>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</si>
  <si>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</si>
  <si>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</si>
  <si>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</si>
  <si>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</si>
  <si>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</si>
  <si>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</si>
  <si>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</si>
  <si>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</si>
  <si>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</si>
  <si>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</si>
  <si>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</si>
  <si>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</si>
  <si>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</si>
  <si>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</si>
  <si>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</si>
  <si>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</si>
  <si>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</si>
  <si>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</si>
  <si>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</si>
  <si>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</si>
  <si>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</si>
  <si>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</si>
  <si>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</si>
  <si>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</si>
  <si>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</si>
  <si>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</si>
  <si>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</si>
  <si>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</si>
  <si>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</si>
  <si>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</si>
  <si>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</si>
  <si>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</si>
  <si>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</si>
  <si>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</si>
  <si>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</si>
  <si>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</si>
  <si>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</si>
  <si>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</si>
  <si>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</si>
  <si>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</si>
  <si>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</si>
  <si>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</si>
  <si>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</si>
  <si>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</si>
  <si>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</si>
  <si>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</si>
  <si>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</si>
  <si>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</si>
  <si>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</si>
  <si>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</si>
  <si>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</si>
  <si>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</si>
  <si>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</si>
  <si>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</si>
  <si>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</si>
  <si>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</si>
  <si>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</si>
  <si>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</si>
  <si>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</si>
  <si>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</si>
  <si>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</si>
  <si>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</si>
  <si>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</si>
  <si>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</si>
  <si>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</si>
  <si>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</si>
  <si>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</si>
  <si>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</si>
  <si>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</si>
  <si>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</si>
  <si>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</si>
  <si>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</si>
  <si>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</si>
  <si>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</si>
  <si>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</si>
  <si>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</si>
  <si>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</si>
  <si>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</si>
  <si>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</si>
  <si>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</si>
  <si>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</si>
  <si>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</si>
  <si>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</si>
  <si>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</si>
  <si>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</si>
  <si>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</si>
  <si>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</si>
  <si>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</si>
  <si>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</si>
  <si>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</si>
  <si>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</si>
  <si>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</si>
  <si>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</si>
  <si>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</si>
  <si>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</si>
  <si>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</si>
  <si>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</si>
  <si>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</si>
  <si>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</si>
  <si>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</si>
  <si>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</si>
  <si>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</si>
  <si>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</si>
  <si>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</si>
  <si>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</si>
  <si>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</si>
  <si>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</si>
  <si>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</si>
  <si>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</si>
  <si>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</si>
  <si>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</si>
  <si>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</si>
  <si>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</si>
  <si>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</si>
  <si>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</si>
  <si>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</si>
  <si>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</si>
  <si>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</si>
  <si>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</si>
  <si>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</si>
  <si>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</si>
  <si>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</si>
  <si>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</si>
  <si>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</si>
  <si>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</si>
  <si>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</si>
  <si>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</si>
  <si>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</si>
  <si>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</si>
  <si>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</si>
  <si>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</si>
  <si>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</si>
  <si>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</si>
  <si>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</si>
  <si>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</si>
  <si>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</si>
  <si>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</si>
  <si>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</si>
  <si>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</si>
  <si>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</si>
  <si>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</si>
  <si>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</si>
  <si>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</si>
  <si>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</si>
  <si>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</si>
  <si>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</si>
  <si>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</si>
  <si>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</si>
  <si>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</si>
  <si>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</si>
  <si>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</si>
  <si>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</si>
  <si>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</si>
  <si>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</si>
  <si>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</si>
  <si>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</si>
  <si>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</si>
  <si>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</si>
  <si>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</si>
  <si>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</si>
  <si>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</si>
  <si>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</si>
  <si>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</si>
  <si>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</si>
  <si>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</si>
  <si>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</si>
  <si>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</si>
  <si>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</si>
  <si>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</si>
  <si>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</si>
  <si>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</si>
  <si>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</si>
  <si>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</si>
  <si>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</si>
  <si>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</si>
  <si>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</si>
  <si>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</si>
  <si>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</si>
  <si>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</si>
  <si>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</si>
  <si>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</si>
  <si>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</si>
  <si>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</si>
  <si>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</si>
  <si>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</si>
  <si>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</si>
  <si>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</si>
  <si>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</si>
  <si>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</si>
  <si>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</si>
  <si>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</si>
  <si>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</si>
  <si>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</si>
  <si>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</si>
  <si>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</si>
  <si>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</si>
  <si>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</si>
  <si>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</si>
  <si>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</si>
  <si>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</si>
  <si>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</si>
  <si>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</si>
  <si>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</si>
  <si>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</si>
  <si>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</si>
  <si>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</si>
  <si>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</si>
  <si>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</si>
  <si>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</si>
  <si>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</si>
  <si>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</si>
  <si>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</si>
  <si>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</si>
  <si>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</si>
  <si>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</si>
  <si>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</si>
  <si>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</si>
  <si>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</si>
  <si>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</si>
  <si>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</si>
  <si>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</si>
  <si>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</si>
  <si>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</si>
  <si>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</si>
  <si>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</si>
  <si>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</si>
  <si>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</si>
  <si>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</si>
  <si>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</si>
  <si>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</si>
  <si>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</si>
  <si>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</si>
  <si>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</si>
  <si>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</si>
  <si>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</si>
  <si>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</si>
  <si>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</si>
  <si>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</si>
  <si>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</si>
  <si>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</si>
  <si>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</si>
  <si>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</si>
  <si>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NUÑO TREVIÑO MONICA PAOLA</t>
  </si>
  <si>
    <t>13-189-008</t>
  </si>
  <si>
    <t>J. CIVIL 1301/2016</t>
  </si>
  <si>
    <t>DESARROLLOS INMOBILIARIOS JAJEMI, S.A. DE C.V.</t>
  </si>
  <si>
    <t>11-042-053</t>
  </si>
  <si>
    <t>693/2017</t>
  </si>
  <si>
    <t>EJERCICIO 2020</t>
  </si>
  <si>
    <t>TORRES GONZALEZ FELIPE DE JESUS</t>
  </si>
  <si>
    <t>32-013-130</t>
  </si>
  <si>
    <t>1510/2016</t>
  </si>
  <si>
    <t>EJERCICIO 2021</t>
  </si>
  <si>
    <t>CORTE AL 31 DE DICIEMBRE DE 2022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</si>
</sst>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pane ySplit="3" topLeftCell="A76" activePane="bottomLeft" state="frozen"/>
      <selection pane="topLeft" activeCell="A1" sqref="A1"/>
      <selection pane="bottomLeft" activeCell="C147" sqref="C147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373</v>
      </c>
    </row>
    <row r="2" spans="1:14" s="6" customFormat="1" ht="36" customHeight="1">
      <c r="A2" s="173" t="s">
        <v>274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0" t="s">
        <v>356</v>
      </c>
      <c r="N145" s="171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0" t="s">
        <v>361</v>
      </c>
      <c r="N146" s="171">
        <v>43664</v>
      </c>
    </row>
    <row r="147" spans="1:14" s="1" customFormat="1" ht="11.25">
      <c r="A147" s="166" t="s">
        <v>362</v>
      </c>
      <c r="B147" s="51">
        <v>2019</v>
      </c>
      <c r="C147" s="131" t="s">
        <v>363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0" t="s">
        <v>364</v>
      </c>
      <c r="N147" s="171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1:14" s="1" customFormat="1" ht="22.5">
      <c r="A149" s="172" t="s">
        <v>365</v>
      </c>
      <c r="B149" s="75">
        <v>2020</v>
      </c>
      <c r="C149" s="88" t="s">
        <v>366</v>
      </c>
      <c r="D149" s="72">
        <v>1</v>
      </c>
      <c r="E149" s="76">
        <v>377100</v>
      </c>
      <c r="F149" s="76">
        <f>421937-377100</f>
        <v>44837</v>
      </c>
      <c r="G149" s="76">
        <v>172150</v>
      </c>
      <c r="H149" s="76">
        <v>0</v>
      </c>
      <c r="I149" s="76">
        <v>0</v>
      </c>
      <c r="J149" s="76">
        <v>0</v>
      </c>
      <c r="K149" s="112">
        <f>SUM(E149:J149)</f>
        <v>594087</v>
      </c>
      <c r="L149" s="115"/>
      <c r="M149" s="88" t="s">
        <v>367</v>
      </c>
      <c r="N149" s="137">
        <v>43858</v>
      </c>
    </row>
    <row r="150" spans="1:14" s="1" customFormat="1" ht="11.25">
      <c r="A150" s="161"/>
      <c r="B150" s="163"/>
      <c r="C150" s="163"/>
      <c r="D150" s="162"/>
      <c r="E150" s="162"/>
      <c r="F150" s="164"/>
      <c r="G150" s="164"/>
      <c r="H150" s="164"/>
      <c r="I150" s="164"/>
      <c r="J150" s="164"/>
      <c r="K150" s="164"/>
      <c r="L150" s="162"/>
      <c r="M150" s="163"/>
      <c r="N150" s="165"/>
    </row>
    <row r="151" spans="1:14" s="1" customFormat="1" ht="11.25">
      <c r="A151" s="95" t="s">
        <v>369</v>
      </c>
      <c r="B151" s="53">
        <v>2021</v>
      </c>
      <c r="C151" s="91" t="s">
        <v>370</v>
      </c>
      <c r="D151" s="44">
        <v>1</v>
      </c>
      <c r="E151" s="132">
        <v>130954.1</v>
      </c>
      <c r="F151" s="132">
        <v>27653.03</v>
      </c>
      <c r="G151" s="132">
        <v>97067.28</v>
      </c>
      <c r="H151" s="132">
        <v>0</v>
      </c>
      <c r="I151" s="132">
        <v>0</v>
      </c>
      <c r="J151" s="132">
        <v>0</v>
      </c>
      <c r="K151" s="112">
        <f>SUM(E151:J151)</f>
        <v>255674.41</v>
      </c>
      <c r="L151" s="44"/>
      <c r="M151" s="91" t="s">
        <v>371</v>
      </c>
      <c r="N151" s="108">
        <v>44179</v>
      </c>
    </row>
    <row r="152" spans="1:14" s="1" customFormat="1" ht="11.25">
      <c r="A152" s="161"/>
      <c r="B152" s="163"/>
      <c r="C152" s="163"/>
      <c r="D152" s="162"/>
      <c r="E152" s="162"/>
      <c r="F152" s="164"/>
      <c r="G152" s="164"/>
      <c r="H152" s="164"/>
      <c r="I152" s="164"/>
      <c r="J152" s="164"/>
      <c r="K152" s="164"/>
      <c r="L152" s="162"/>
      <c r="M152" s="162"/>
      <c r="N152" s="165"/>
    </row>
    <row r="153" spans="2:11" s="1" customFormat="1" ht="12" thickBot="1">
      <c r="B153" s="11"/>
      <c r="C153" s="11"/>
      <c r="F153" s="10"/>
      <c r="G153" s="10"/>
      <c r="H153" s="10"/>
      <c r="I153" s="10"/>
      <c r="J153" s="10"/>
      <c r="K153" s="34"/>
    </row>
    <row r="154" spans="1:14" s="1" customFormat="1" ht="12" thickBot="1">
      <c r="A154" s="84" t="s">
        <v>68</v>
      </c>
      <c r="B154" s="23"/>
      <c r="C154" s="23"/>
      <c r="D154" s="24"/>
      <c r="E154" s="22">
        <f>SUM(E4:E39)</f>
        <v>7781671.639999998</v>
      </c>
      <c r="F154" s="22">
        <f aca="true" t="shared" si="11" ref="F154:K154">SUM(F4:F39)</f>
        <v>396214.54</v>
      </c>
      <c r="G154" s="22">
        <f t="shared" si="11"/>
        <v>2115473.1599999997</v>
      </c>
      <c r="H154" s="22">
        <f t="shared" si="11"/>
        <v>49019.97</v>
      </c>
      <c r="I154" s="22">
        <f t="shared" si="11"/>
        <v>0</v>
      </c>
      <c r="J154" s="22">
        <f t="shared" si="11"/>
        <v>0</v>
      </c>
      <c r="K154" s="22">
        <f t="shared" si="11"/>
        <v>10342379.29</v>
      </c>
      <c r="L154" s="24"/>
      <c r="M154" s="24"/>
      <c r="N154" s="31"/>
    </row>
    <row r="155" ht="12" thickBot="1">
      <c r="A155" s="3"/>
    </row>
    <row r="156" spans="1:14" ht="12" thickBot="1">
      <c r="A156" s="85" t="s">
        <v>72</v>
      </c>
      <c r="B156" s="23"/>
      <c r="C156" s="23"/>
      <c r="D156" s="30"/>
      <c r="E156" s="33">
        <f>SUM(E41:E46)</f>
        <v>2042662.4499999997</v>
      </c>
      <c r="F156" s="33">
        <f aca="true" t="shared" si="12" ref="F156:K156">SUM(F41:F46)</f>
        <v>99081.10999999999</v>
      </c>
      <c r="G156" s="33">
        <f t="shared" si="12"/>
        <v>481473.09</v>
      </c>
      <c r="H156" s="33">
        <f t="shared" si="12"/>
        <v>152648.58</v>
      </c>
      <c r="I156" s="33">
        <f t="shared" si="12"/>
        <v>7571.36</v>
      </c>
      <c r="J156" s="33">
        <f t="shared" si="12"/>
        <v>33646.18</v>
      </c>
      <c r="K156" s="33">
        <f t="shared" si="12"/>
        <v>2817082.7699999996</v>
      </c>
      <c r="L156" s="30"/>
      <c r="M156" s="30"/>
      <c r="N156" s="32"/>
    </row>
    <row r="157" ht="12" thickBot="1">
      <c r="A157" s="3"/>
    </row>
    <row r="158" spans="1:14" ht="12" thickBot="1">
      <c r="A158" s="27" t="s">
        <v>62</v>
      </c>
      <c r="B158" s="168"/>
      <c r="C158" s="23"/>
      <c r="D158" s="28"/>
      <c r="E158" s="29">
        <f>SUM(E48:E59)</f>
        <v>4737997.930000001</v>
      </c>
      <c r="F158" s="29">
        <f aca="true" t="shared" si="13" ref="F158:K158">SUM(F48:F59)</f>
        <v>270680.43</v>
      </c>
      <c r="G158" s="29">
        <f t="shared" si="13"/>
        <v>555876.27</v>
      </c>
      <c r="H158" s="29">
        <f t="shared" si="13"/>
        <v>2411.04</v>
      </c>
      <c r="I158" s="29">
        <f t="shared" si="13"/>
        <v>119.58</v>
      </c>
      <c r="J158" s="29">
        <f t="shared" si="13"/>
        <v>417.56</v>
      </c>
      <c r="K158" s="29">
        <f t="shared" si="13"/>
        <v>5567502.81</v>
      </c>
      <c r="L158" s="24"/>
      <c r="M158" s="25"/>
      <c r="N158" s="26"/>
    </row>
    <row r="159" ht="12" thickBot="1"/>
    <row r="160" spans="1:14" ht="12" thickBot="1">
      <c r="A160" s="27" t="s">
        <v>21</v>
      </c>
      <c r="B160" s="23"/>
      <c r="C160" s="23"/>
      <c r="D160" s="30"/>
      <c r="E160" s="33">
        <f>SUM(E61:E71)</f>
        <v>2802185.26</v>
      </c>
      <c r="F160" s="33">
        <f aca="true" t="shared" si="14" ref="F160:K160">SUM(F61:F71)</f>
        <v>136359.97999999998</v>
      </c>
      <c r="G160" s="33">
        <f t="shared" si="14"/>
        <v>313359.92000000004</v>
      </c>
      <c r="H160" s="33">
        <f t="shared" si="14"/>
        <v>205616.78</v>
      </c>
      <c r="I160" s="33">
        <f t="shared" si="14"/>
        <v>0</v>
      </c>
      <c r="J160" s="33">
        <f t="shared" si="14"/>
        <v>0</v>
      </c>
      <c r="K160" s="33">
        <f t="shared" si="14"/>
        <v>3457521.94</v>
      </c>
      <c r="L160" s="30"/>
      <c r="M160" s="30"/>
      <c r="N160" s="32"/>
    </row>
    <row r="161" ht="12" thickBot="1"/>
    <row r="162" spans="1:14" ht="12" thickBot="1">
      <c r="A162" s="27" t="s">
        <v>148</v>
      </c>
      <c r="B162" s="23"/>
      <c r="C162" s="23"/>
      <c r="D162" s="30"/>
      <c r="E162" s="33">
        <f>SUM(E73:E86)</f>
        <v>2092336.6400000001</v>
      </c>
      <c r="F162" s="33">
        <f aca="true" t="shared" si="15" ref="F162:K162">SUM(F73:F86)</f>
        <v>117474.32999999997</v>
      </c>
      <c r="G162" s="33">
        <f t="shared" si="15"/>
        <v>485111.33999999997</v>
      </c>
      <c r="H162" s="33">
        <f t="shared" si="15"/>
        <v>11911.169999999998</v>
      </c>
      <c r="I162" s="33">
        <f t="shared" si="15"/>
        <v>504.98</v>
      </c>
      <c r="J162" s="33">
        <f t="shared" si="15"/>
        <v>2411.91</v>
      </c>
      <c r="K162" s="33">
        <f t="shared" si="15"/>
        <v>2709750.3700000006</v>
      </c>
      <c r="L162" s="30"/>
      <c r="M162" s="30"/>
      <c r="N162" s="32"/>
    </row>
    <row r="163" ht="12" thickBot="1"/>
    <row r="164" spans="1:14" ht="12" thickBot="1">
      <c r="A164" s="27" t="s">
        <v>218</v>
      </c>
      <c r="B164" s="23"/>
      <c r="C164" s="23"/>
      <c r="D164" s="30"/>
      <c r="E164" s="33">
        <f>SUM(E88:E99)</f>
        <v>1612446.58</v>
      </c>
      <c r="F164" s="33">
        <f aca="true" t="shared" si="16" ref="F164:K164">SUM(F88:F99)</f>
        <v>77088.76999999999</v>
      </c>
      <c r="G164" s="33">
        <f t="shared" si="16"/>
        <v>402118.26</v>
      </c>
      <c r="H164" s="33">
        <f t="shared" si="16"/>
        <v>1085.77</v>
      </c>
      <c r="I164" s="33">
        <f t="shared" si="16"/>
        <v>0</v>
      </c>
      <c r="J164" s="33">
        <f t="shared" si="16"/>
        <v>0</v>
      </c>
      <c r="K164" s="33">
        <f t="shared" si="16"/>
        <v>2092739.38</v>
      </c>
      <c r="L164" s="30"/>
      <c r="M164" s="30"/>
      <c r="N164" s="32"/>
    </row>
    <row r="165" ht="12" thickBot="1"/>
    <row r="166" spans="1:14" ht="12" thickBot="1">
      <c r="A166" s="27" t="s">
        <v>252</v>
      </c>
      <c r="B166" s="23"/>
      <c r="C166" s="23"/>
      <c r="D166" s="30"/>
      <c r="E166" s="57">
        <f aca="true" t="shared" si="17" ref="E166:K166">SUM(E101:E107)</f>
        <v>849155.12</v>
      </c>
      <c r="F166" s="57">
        <f t="shared" si="17"/>
        <v>67739.2</v>
      </c>
      <c r="G166" s="57">
        <f t="shared" si="17"/>
        <v>349563.96</v>
      </c>
      <c r="H166" s="57">
        <f t="shared" si="17"/>
        <v>2804.93</v>
      </c>
      <c r="I166" s="57">
        <f t="shared" si="17"/>
        <v>185.15</v>
      </c>
      <c r="J166" s="57">
        <f t="shared" si="17"/>
        <v>1159.63</v>
      </c>
      <c r="K166" s="57">
        <f t="shared" si="17"/>
        <v>1270607.99</v>
      </c>
      <c r="L166" s="30"/>
      <c r="M166" s="30"/>
      <c r="N166" s="32"/>
    </row>
    <row r="167" ht="12" thickBot="1"/>
    <row r="168" spans="1:14" ht="12" thickBot="1">
      <c r="A168" s="27" t="s">
        <v>271</v>
      </c>
      <c r="B168" s="23"/>
      <c r="C168" s="23"/>
      <c r="D168" s="30"/>
      <c r="E168" s="57">
        <f aca="true" t="shared" si="18" ref="E168:K168">SUM(E109)</f>
        <v>52405.96</v>
      </c>
      <c r="F168" s="57">
        <f t="shared" si="18"/>
        <v>26521.71</v>
      </c>
      <c r="G168" s="57">
        <f t="shared" si="18"/>
        <v>47356.61</v>
      </c>
      <c r="H168" s="57">
        <f t="shared" si="18"/>
        <v>0</v>
      </c>
      <c r="I168" s="57">
        <f t="shared" si="18"/>
        <v>0</v>
      </c>
      <c r="J168" s="57">
        <f t="shared" si="18"/>
        <v>0</v>
      </c>
      <c r="K168" s="57">
        <f t="shared" si="18"/>
        <v>126284.28</v>
      </c>
      <c r="L168" s="30"/>
      <c r="M168" s="30"/>
      <c r="N168" s="32"/>
    </row>
    <row r="169" ht="12" thickBot="1"/>
    <row r="170" spans="1:14" ht="12" thickBot="1">
      <c r="A170" s="27" t="s">
        <v>277</v>
      </c>
      <c r="B170" s="23"/>
      <c r="C170" s="23"/>
      <c r="D170" s="30"/>
      <c r="E170" s="57">
        <f aca="true" t="shared" si="19" ref="E170:K170">SUM(E111:E116)</f>
        <v>945492.4</v>
      </c>
      <c r="F170" s="57">
        <f t="shared" si="19"/>
        <v>110226.70999999999</v>
      </c>
      <c r="G170" s="57">
        <f t="shared" si="19"/>
        <v>542523.3200000001</v>
      </c>
      <c r="H170" s="57">
        <f t="shared" si="19"/>
        <v>0</v>
      </c>
      <c r="I170" s="57">
        <f t="shared" si="19"/>
        <v>0</v>
      </c>
      <c r="J170" s="57">
        <f t="shared" si="19"/>
        <v>0</v>
      </c>
      <c r="K170" s="57">
        <f t="shared" si="19"/>
        <v>1598242.4300000002</v>
      </c>
      <c r="L170" s="57"/>
      <c r="M170" s="57"/>
      <c r="N170" s="141"/>
    </row>
    <row r="171" ht="12" thickBot="1"/>
    <row r="172" spans="1:14" ht="12" thickBot="1">
      <c r="A172" s="27" t="s">
        <v>295</v>
      </c>
      <c r="B172" s="23"/>
      <c r="C172" s="23"/>
      <c r="D172" s="30"/>
      <c r="E172" s="57">
        <f>SUM(E118:E126)-229085.24</f>
        <v>2934653.91</v>
      </c>
      <c r="F172" s="57">
        <f>SUM(F118:F126)-26963.33</f>
        <v>210659.13</v>
      </c>
      <c r="G172" s="57">
        <f>SUM(G118:G126)-134425.45</f>
        <v>1023323.3700000001</v>
      </c>
      <c r="H172" s="57">
        <f>SUM(H118:H126)</f>
        <v>96894.45</v>
      </c>
      <c r="I172" s="57">
        <f>SUM(I118:I126)</f>
        <v>0</v>
      </c>
      <c r="J172" s="57">
        <f>SUM(J118:J126)</f>
        <v>0</v>
      </c>
      <c r="K172" s="57">
        <f>SUM(K118:K126)-390474.02</f>
        <v>4265530.860000001</v>
      </c>
      <c r="L172" s="57"/>
      <c r="M172" s="57"/>
      <c r="N172" s="141"/>
    </row>
    <row r="173" ht="12" thickBot="1"/>
    <row r="174" spans="1:14" ht="12" thickBot="1">
      <c r="A174" s="27" t="s">
        <v>319</v>
      </c>
      <c r="B174" s="23"/>
      <c r="C174" s="23"/>
      <c r="D174" s="30"/>
      <c r="E174" s="57">
        <f aca="true" t="shared" si="20" ref="E174:K174">SUM(E128:E131)</f>
        <v>2579525.24</v>
      </c>
      <c r="F174" s="57">
        <f t="shared" si="20"/>
        <v>153093.21000000002</v>
      </c>
      <c r="G174" s="57">
        <f t="shared" si="20"/>
        <v>702658.43</v>
      </c>
      <c r="H174" s="57">
        <f t="shared" si="20"/>
        <v>0</v>
      </c>
      <c r="I174" s="57">
        <f t="shared" si="20"/>
        <v>0</v>
      </c>
      <c r="J174" s="57">
        <f t="shared" si="20"/>
        <v>0</v>
      </c>
      <c r="K174" s="57">
        <f t="shared" si="20"/>
        <v>3435276.88</v>
      </c>
      <c r="L174" s="57"/>
      <c r="M174" s="57"/>
      <c r="N174" s="141"/>
    </row>
    <row r="175" ht="12" thickBot="1"/>
    <row r="176" spans="1:14" ht="12" thickBot="1">
      <c r="A176" s="27" t="s">
        <v>338</v>
      </c>
      <c r="B176" s="23"/>
      <c r="C176" s="23"/>
      <c r="D176" s="30"/>
      <c r="E176" s="57">
        <f>SUM(E133:E141)</f>
        <v>2884528.95</v>
      </c>
      <c r="F176" s="57">
        <f aca="true" t="shared" si="21" ref="F176:K176">SUM(F133:F141)</f>
        <v>182399.93</v>
      </c>
      <c r="G176" s="57">
        <f t="shared" si="21"/>
        <v>882080.17</v>
      </c>
      <c r="H176" s="57">
        <f t="shared" si="21"/>
        <v>0</v>
      </c>
      <c r="I176" s="57">
        <f t="shared" si="21"/>
        <v>0</v>
      </c>
      <c r="J176" s="57">
        <f t="shared" si="21"/>
        <v>0</v>
      </c>
      <c r="K176" s="57">
        <f t="shared" si="21"/>
        <v>3949009.0500000003</v>
      </c>
      <c r="L176" s="57"/>
      <c r="M176" s="57"/>
      <c r="N176" s="141"/>
    </row>
    <row r="177" ht="12" thickBot="1"/>
    <row r="178" spans="1:14" ht="12" thickBot="1">
      <c r="A178" s="27" t="s">
        <v>357</v>
      </c>
      <c r="B178" s="23"/>
      <c r="C178" s="23"/>
      <c r="D178" s="30"/>
      <c r="E178" s="57">
        <f>+E143</f>
        <v>699653</v>
      </c>
      <c r="F178" s="57">
        <f aca="true" t="shared" si="22" ref="F178:K178">+F143</f>
        <v>92354.06</v>
      </c>
      <c r="G178" s="57">
        <f t="shared" si="22"/>
        <v>266114</v>
      </c>
      <c r="H178" s="57">
        <f t="shared" si="22"/>
        <v>0</v>
      </c>
      <c r="I178" s="57">
        <f t="shared" si="22"/>
        <v>0</v>
      </c>
      <c r="J178" s="57">
        <f t="shared" si="22"/>
        <v>0</v>
      </c>
      <c r="K178" s="57">
        <f t="shared" si="22"/>
        <v>1058121.06</v>
      </c>
      <c r="L178" s="57"/>
      <c r="M178" s="57"/>
      <c r="N178" s="141"/>
    </row>
    <row r="179" ht="12" thickBot="1"/>
    <row r="180" spans="1:14" ht="12" thickBot="1">
      <c r="A180" s="27" t="s">
        <v>358</v>
      </c>
      <c r="B180" s="23"/>
      <c r="C180" s="23"/>
      <c r="D180" s="30"/>
      <c r="E180" s="57">
        <f>SUM(E145:E147)</f>
        <v>363900</v>
      </c>
      <c r="F180" s="57">
        <f aca="true" t="shared" si="23" ref="F180:K180">SUM(F145:F147)</f>
        <v>19773.6</v>
      </c>
      <c r="G180" s="57">
        <f t="shared" si="23"/>
        <v>91950.84</v>
      </c>
      <c r="H180" s="57">
        <f t="shared" si="23"/>
        <v>0</v>
      </c>
      <c r="I180" s="57">
        <f t="shared" si="23"/>
        <v>0</v>
      </c>
      <c r="J180" s="57">
        <f t="shared" si="23"/>
        <v>0</v>
      </c>
      <c r="K180" s="57">
        <f t="shared" si="23"/>
        <v>475624.43999999994</v>
      </c>
      <c r="L180" s="57"/>
      <c r="M180" s="57"/>
      <c r="N180" s="141"/>
    </row>
    <row r="181" ht="12" thickBot="1"/>
    <row r="182" spans="1:14" ht="12" thickBot="1">
      <c r="A182" s="27" t="s">
        <v>368</v>
      </c>
      <c r="B182" s="23"/>
      <c r="C182" s="23"/>
      <c r="D182" s="30"/>
      <c r="E182" s="57">
        <f>+E149</f>
        <v>377100</v>
      </c>
      <c r="F182" s="57">
        <f aca="true" t="shared" si="24" ref="F182:K184">+F149</f>
        <v>44837</v>
      </c>
      <c r="G182" s="57">
        <f t="shared" si="24"/>
        <v>172150</v>
      </c>
      <c r="H182" s="57">
        <f t="shared" si="24"/>
        <v>0</v>
      </c>
      <c r="I182" s="57">
        <f t="shared" si="24"/>
        <v>0</v>
      </c>
      <c r="J182" s="57">
        <f t="shared" si="24"/>
        <v>0</v>
      </c>
      <c r="K182" s="57">
        <f t="shared" si="24"/>
        <v>594087</v>
      </c>
      <c r="L182" s="57"/>
      <c r="M182" s="57"/>
      <c r="N182" s="141"/>
    </row>
    <row r="183" ht="12" thickBot="1"/>
    <row r="184" spans="1:14" ht="12" thickBot="1">
      <c r="A184" s="27" t="s">
        <v>372</v>
      </c>
      <c r="B184" s="23"/>
      <c r="C184" s="23"/>
      <c r="D184" s="30"/>
      <c r="E184" s="57">
        <f>+E151</f>
        <v>130954.1</v>
      </c>
      <c r="F184" s="57">
        <f t="shared" si="24"/>
        <v>27653.03</v>
      </c>
      <c r="G184" s="57">
        <f t="shared" si="24"/>
        <v>97067.28</v>
      </c>
      <c r="H184" s="57">
        <f t="shared" si="24"/>
        <v>0</v>
      </c>
      <c r="I184" s="57">
        <f t="shared" si="24"/>
        <v>0</v>
      </c>
      <c r="J184" s="57">
        <f t="shared" si="24"/>
        <v>0</v>
      </c>
      <c r="K184" s="57">
        <f t="shared" si="24"/>
        <v>255674.41</v>
      </c>
      <c r="L184" s="57"/>
      <c r="M184" s="57"/>
      <c r="N184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2022-01-21T20:01:23Z</cp:lastPrinted>
  <dcterms:created xsi:type="dcterms:W3CDTF">2004-10-12T14:27:25Z</dcterms:created>
  <dcterms:modified xsi:type="dcterms:W3CDTF">2022-12-22T21:03:47Z</dcterms:modified>
  <cp:category/>
  <cp:version/>
  <cp:contentType/>
  <cp:contentStatus/>
</cp:coreProperties>
</file>